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Лист1!$A$1:$E$14</definedName>
  </definedNames>
  <calcPr calcId="125725"/>
</workbook>
</file>

<file path=xl/calcChain.xml><?xml version="1.0" encoding="utf-8"?>
<calcChain xmlns="http://schemas.openxmlformats.org/spreadsheetml/2006/main">
  <c r="E12" i="1"/>
  <c r="D12"/>
  <c r="K14"/>
  <c r="I12"/>
  <c r="J12"/>
  <c r="K12"/>
  <c r="H12"/>
  <c r="D6"/>
  <c r="E6"/>
  <c r="K9"/>
  <c r="H19"/>
  <c r="E10" l="1"/>
  <c r="D10"/>
  <c r="E9"/>
  <c r="K10"/>
  <c r="E5"/>
  <c r="D7"/>
  <c r="E7"/>
  <c r="D8"/>
  <c r="E8"/>
  <c r="D9"/>
  <c r="D11"/>
  <c r="E11"/>
  <c r="D5"/>
  <c r="K5"/>
  <c r="J5"/>
  <c r="I5"/>
  <c r="H5"/>
  <c r="I14" l="1"/>
</calcChain>
</file>

<file path=xl/comments1.xml><?xml version="1.0" encoding="utf-8"?>
<comments xmlns="http://schemas.openxmlformats.org/spreadsheetml/2006/main">
  <authors>
    <author>a1232_planfinotdel</author>
  </authors>
  <commentLis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a1232_planfinotdel:</t>
        </r>
        <r>
          <rPr>
            <sz val="9"/>
            <color indexed="81"/>
            <rFont val="Tahoma"/>
            <family val="2"/>
            <charset val="204"/>
          </rPr>
          <t xml:space="preserve">
март (ОВВР + 1 кв. Студклуб
</t>
        </r>
      </text>
    </comment>
  </commentList>
</comments>
</file>

<file path=xl/sharedStrings.xml><?xml version="1.0" encoding="utf-8"?>
<sst xmlns="http://schemas.openxmlformats.org/spreadsheetml/2006/main" count="22" uniqueCount="20">
  <si>
    <t>№</t>
  </si>
  <si>
    <t>Наименование статьи расходов</t>
  </si>
  <si>
    <t>КОСГУ</t>
  </si>
  <si>
    <t>Приносящая доход деятельность</t>
  </si>
  <si>
    <t>Арендная плата за пользование имуществом</t>
  </si>
  <si>
    <t>Увеличение стоимости основных средств</t>
  </si>
  <si>
    <t>Увеличение стоимости материальных запасов</t>
  </si>
  <si>
    <t>Прочие работы и услуги</t>
  </si>
  <si>
    <t>ИТОГО:</t>
  </si>
  <si>
    <t xml:space="preserve">Прочие расходы </t>
  </si>
  <si>
    <t>в 2017 году</t>
  </si>
  <si>
    <t>бюджет</t>
  </si>
  <si>
    <t>внебюджет</t>
  </si>
  <si>
    <t>спорт</t>
  </si>
  <si>
    <t>прочие</t>
  </si>
  <si>
    <t>Источники финансирования, тыс. руб.</t>
  </si>
  <si>
    <t>Заработная плата и начисления на заработную плату</t>
  </si>
  <si>
    <t>Командировочные расходы</t>
  </si>
  <si>
    <t>Субсидия на выполнение гос.задания</t>
  </si>
  <si>
    <t>Объем средств, направленных на организацию и проведение культурно-массовых, спортивных, физкультурных и оздоровительных мероприятий для студентов, обучающихся в ФГБОУ ВО Кемеровский ГСХИ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</si>
</sst>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1" fontId="5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top"/>
    </xf>
    <xf numFmtId="1" fontId="5" fillId="2" borderId="0" xfId="0" applyNumberFormat="1" applyFont="1" applyFill="1" applyBorder="1" applyAlignment="1">
      <alignment horizontal="right" vertical="top"/>
    </xf>
    <xf numFmtId="1" fontId="5" fillId="2" borderId="0" xfId="0" applyNumberFormat="1" applyFont="1" applyFill="1" applyBorder="1" applyAlignment="1">
      <alignment vertical="top"/>
    </xf>
    <xf numFmtId="1" fontId="5" fillId="2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2B2B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view="pageBreakPreview" zoomScaleNormal="100" zoomScaleSheetLayoutView="100" workbookViewId="0">
      <selection activeCell="A2" sqref="A2:E2"/>
    </sheetView>
  </sheetViews>
  <sheetFormatPr defaultRowHeight="15"/>
  <cols>
    <col min="1" max="1" width="7.42578125" style="1" customWidth="1"/>
    <col min="2" max="2" width="33.28515625" style="1" customWidth="1"/>
    <col min="3" max="3" width="9.140625" style="1"/>
    <col min="4" max="4" width="17.28515625" style="1" customWidth="1"/>
    <col min="5" max="5" width="16.7109375" style="1" customWidth="1"/>
    <col min="6" max="16384" width="9.140625" style="1"/>
  </cols>
  <sheetData>
    <row r="1" spans="1:12" ht="53.25" customHeight="1">
      <c r="A1" s="15" t="s">
        <v>19</v>
      </c>
      <c r="B1" s="15"/>
      <c r="C1" s="15"/>
      <c r="D1" s="15"/>
      <c r="E1" s="15"/>
    </row>
    <row r="2" spans="1:12" ht="18" customHeight="1">
      <c r="A2" s="16" t="s">
        <v>10</v>
      </c>
      <c r="B2" s="16"/>
      <c r="C2" s="16"/>
      <c r="D2" s="16"/>
      <c r="E2" s="16"/>
      <c r="G2" s="23"/>
      <c r="H2" s="23"/>
      <c r="I2" s="23"/>
      <c r="J2" s="23"/>
      <c r="K2" s="23"/>
      <c r="L2" s="20"/>
    </row>
    <row r="3" spans="1:12" s="2" customFormat="1" ht="30" customHeight="1">
      <c r="A3" s="13" t="s">
        <v>0</v>
      </c>
      <c r="B3" s="12" t="s">
        <v>1</v>
      </c>
      <c r="C3" s="12" t="s">
        <v>2</v>
      </c>
      <c r="D3" s="12" t="s">
        <v>15</v>
      </c>
      <c r="E3" s="12"/>
      <c r="G3" s="24"/>
      <c r="H3" s="25" t="s">
        <v>11</v>
      </c>
      <c r="I3" s="25"/>
      <c r="J3" s="25" t="s">
        <v>12</v>
      </c>
      <c r="K3" s="25"/>
      <c r="L3" s="21"/>
    </row>
    <row r="4" spans="1:12" s="2" customFormat="1" ht="45">
      <c r="A4" s="14"/>
      <c r="B4" s="12"/>
      <c r="C4" s="12"/>
      <c r="D4" s="10" t="s">
        <v>18</v>
      </c>
      <c r="E4" s="9" t="s">
        <v>3</v>
      </c>
      <c r="G4" s="24"/>
      <c r="H4" s="24" t="s">
        <v>13</v>
      </c>
      <c r="I4" s="24" t="s">
        <v>14</v>
      </c>
      <c r="J4" s="26" t="s">
        <v>13</v>
      </c>
      <c r="K4" s="26" t="s">
        <v>14</v>
      </c>
      <c r="L4" s="21"/>
    </row>
    <row r="5" spans="1:12" s="2" customFormat="1" ht="30">
      <c r="A5" s="11">
        <v>1</v>
      </c>
      <c r="B5" s="17" t="s">
        <v>16</v>
      </c>
      <c r="C5" s="9">
        <v>210</v>
      </c>
      <c r="D5" s="18">
        <f>H5+I5</f>
        <v>2752.4280000000003</v>
      </c>
      <c r="E5" s="18">
        <f>J5+K5</f>
        <v>940.04399999999998</v>
      </c>
      <c r="G5" s="24"/>
      <c r="H5" s="27">
        <f>920*1.302</f>
        <v>1197.8400000000001</v>
      </c>
      <c r="I5" s="27">
        <f>569*1.302+625*1.302</f>
        <v>1554.5880000000002</v>
      </c>
      <c r="J5" s="27">
        <f>359*1.302</f>
        <v>467.41800000000001</v>
      </c>
      <c r="K5" s="27">
        <f>282*1.302+81*1.302</f>
        <v>472.62599999999998</v>
      </c>
      <c r="L5" s="21"/>
    </row>
    <row r="6" spans="1:12" s="2" customFormat="1">
      <c r="A6" s="11">
        <v>2</v>
      </c>
      <c r="B6" s="17" t="s">
        <v>17</v>
      </c>
      <c r="C6" s="10">
        <v>212</v>
      </c>
      <c r="D6" s="18">
        <f>H6+I6</f>
        <v>0</v>
      </c>
      <c r="E6" s="18">
        <f>J6+K6</f>
        <v>107</v>
      </c>
      <c r="G6" s="24"/>
      <c r="H6" s="27"/>
      <c r="I6" s="27"/>
      <c r="J6" s="27">
        <v>4</v>
      </c>
      <c r="K6" s="27">
        <v>103</v>
      </c>
      <c r="L6" s="21"/>
    </row>
    <row r="7" spans="1:12" s="3" customFormat="1" ht="30">
      <c r="A7" s="11">
        <v>3</v>
      </c>
      <c r="B7" s="4" t="s">
        <v>4</v>
      </c>
      <c r="C7" s="7">
        <v>224</v>
      </c>
      <c r="D7" s="18">
        <f t="shared" ref="D7:D11" si="0">H7+I7</f>
        <v>0</v>
      </c>
      <c r="E7" s="18">
        <f t="shared" ref="E7:E11" si="1">J7+K7</f>
        <v>100</v>
      </c>
      <c r="G7" s="28"/>
      <c r="H7" s="29"/>
      <c r="I7" s="29"/>
      <c r="J7" s="30"/>
      <c r="K7" s="30">
        <v>100</v>
      </c>
      <c r="L7" s="22"/>
    </row>
    <row r="8" spans="1:12" s="3" customFormat="1">
      <c r="A8" s="11">
        <v>4</v>
      </c>
      <c r="B8" s="4" t="s">
        <v>7</v>
      </c>
      <c r="C8" s="7">
        <v>226</v>
      </c>
      <c r="D8" s="18">
        <f t="shared" si="0"/>
        <v>100</v>
      </c>
      <c r="E8" s="18">
        <f t="shared" si="1"/>
        <v>373.8</v>
      </c>
      <c r="G8" s="28"/>
      <c r="H8" s="29"/>
      <c r="I8" s="29">
        <v>100</v>
      </c>
      <c r="J8" s="30">
        <v>28.8</v>
      </c>
      <c r="K8" s="30">
        <v>345</v>
      </c>
      <c r="L8" s="22"/>
    </row>
    <row r="9" spans="1:12" s="3" customFormat="1">
      <c r="A9" s="11">
        <v>5</v>
      </c>
      <c r="B9" s="4" t="s">
        <v>9</v>
      </c>
      <c r="C9" s="7">
        <v>290</v>
      </c>
      <c r="D9" s="18">
        <f t="shared" si="0"/>
        <v>0</v>
      </c>
      <c r="E9" s="18">
        <f>J9+K9</f>
        <v>24.98</v>
      </c>
      <c r="G9" s="28"/>
      <c r="H9" s="29"/>
      <c r="I9" s="29"/>
      <c r="J9" s="30">
        <v>3.2</v>
      </c>
      <c r="K9" s="30">
        <f>16.78+5</f>
        <v>21.78</v>
      </c>
      <c r="L9" s="22"/>
    </row>
    <row r="10" spans="1:12" s="3" customFormat="1" ht="30">
      <c r="A10" s="11">
        <v>6</v>
      </c>
      <c r="B10" s="4" t="s">
        <v>5</v>
      </c>
      <c r="C10" s="7">
        <v>310</v>
      </c>
      <c r="D10" s="18">
        <f>H10+I10</f>
        <v>0</v>
      </c>
      <c r="E10" s="18">
        <f>J10+K10</f>
        <v>413.8</v>
      </c>
      <c r="G10" s="28"/>
      <c r="H10" s="29"/>
      <c r="I10" s="29"/>
      <c r="J10" s="28"/>
      <c r="K10" s="28">
        <f>16.5+397.3</f>
        <v>413.8</v>
      </c>
      <c r="L10" s="22"/>
    </row>
    <row r="11" spans="1:12" s="3" customFormat="1" ht="30">
      <c r="A11" s="11">
        <v>7</v>
      </c>
      <c r="B11" s="4" t="s">
        <v>6</v>
      </c>
      <c r="C11" s="8">
        <v>340</v>
      </c>
      <c r="D11" s="18">
        <f t="shared" si="0"/>
        <v>12</v>
      </c>
      <c r="E11" s="18">
        <f t="shared" si="1"/>
        <v>60</v>
      </c>
      <c r="G11" s="28"/>
      <c r="H11" s="29">
        <v>12</v>
      </c>
      <c r="I11" s="29"/>
      <c r="J11" s="30"/>
      <c r="K11" s="30">
        <v>60</v>
      </c>
      <c r="L11" s="22"/>
    </row>
    <row r="12" spans="1:12">
      <c r="A12" s="5"/>
      <c r="B12" s="6" t="s">
        <v>8</v>
      </c>
      <c r="C12" s="8"/>
      <c r="D12" s="19">
        <f>H12+I12</f>
        <v>2864.4280000000003</v>
      </c>
      <c r="E12" s="19">
        <f>J12+K12</f>
        <v>2019.6239999999998</v>
      </c>
      <c r="G12" s="23"/>
      <c r="H12" s="31">
        <f>SUM(H5:H11)</f>
        <v>1209.8400000000001</v>
      </c>
      <c r="I12" s="31">
        <f>SUM(I5:I11)</f>
        <v>1654.5880000000002</v>
      </c>
      <c r="J12" s="31">
        <f>SUM(J5:J11)</f>
        <v>503.41800000000001</v>
      </c>
      <c r="K12" s="31">
        <f>SUM(K5:K11)</f>
        <v>1516.2059999999999</v>
      </c>
      <c r="L12" s="20"/>
    </row>
    <row r="13" spans="1:12">
      <c r="G13" s="23"/>
      <c r="H13" s="31"/>
      <c r="I13" s="31"/>
      <c r="J13" s="31"/>
      <c r="K13" s="31"/>
      <c r="L13" s="20"/>
    </row>
    <row r="14" spans="1:12">
      <c r="G14" s="23"/>
      <c r="H14" s="31"/>
      <c r="I14" s="31">
        <f>H12+I12</f>
        <v>2864.4280000000003</v>
      </c>
      <c r="J14" s="31"/>
      <c r="K14" s="31">
        <f>J12+K12</f>
        <v>2019.6239999999998</v>
      </c>
      <c r="L14" s="20"/>
    </row>
    <row r="15" spans="1:12">
      <c r="G15" s="23"/>
      <c r="H15" s="31"/>
      <c r="I15" s="31"/>
      <c r="J15" s="31"/>
      <c r="K15" s="31"/>
      <c r="L15" s="20"/>
    </row>
    <row r="16" spans="1:12">
      <c r="G16" s="23"/>
      <c r="H16" s="23"/>
      <c r="I16" s="23"/>
      <c r="J16" s="23"/>
      <c r="K16" s="23"/>
      <c r="L16" s="20"/>
    </row>
    <row r="17" spans="7:12">
      <c r="G17" s="23"/>
      <c r="H17" s="23"/>
      <c r="I17" s="23"/>
      <c r="J17" s="23"/>
      <c r="K17" s="23"/>
      <c r="L17" s="20"/>
    </row>
    <row r="18" spans="7:12">
      <c r="G18" s="23"/>
      <c r="H18" s="23"/>
      <c r="I18" s="23"/>
      <c r="J18" s="23"/>
      <c r="K18" s="23"/>
      <c r="L18" s="20"/>
    </row>
    <row r="19" spans="7:12">
      <c r="G19" s="23"/>
      <c r="H19" s="23">
        <f>H5*0.5</f>
        <v>598.92000000000007</v>
      </c>
      <c r="I19" s="23"/>
      <c r="J19" s="23"/>
      <c r="K19" s="23"/>
      <c r="L19" s="20"/>
    </row>
    <row r="20" spans="7:12">
      <c r="G20" s="23"/>
      <c r="H20" s="23"/>
      <c r="I20" s="23"/>
      <c r="J20" s="23"/>
      <c r="K20" s="23"/>
      <c r="L20" s="20"/>
    </row>
    <row r="21" spans="7:12">
      <c r="G21" s="23"/>
      <c r="H21" s="23"/>
      <c r="I21" s="23"/>
      <c r="J21" s="23"/>
      <c r="K21" s="23"/>
      <c r="L21" s="20"/>
    </row>
    <row r="22" spans="7:12">
      <c r="G22" s="20"/>
      <c r="H22" s="20"/>
      <c r="I22" s="20"/>
      <c r="J22" s="20"/>
      <c r="K22" s="20"/>
      <c r="L22" s="20"/>
    </row>
  </sheetData>
  <mergeCells count="8">
    <mergeCell ref="H3:I3"/>
    <mergeCell ref="J3:K3"/>
    <mergeCell ref="D3:E3"/>
    <mergeCell ref="C3:C4"/>
    <mergeCell ref="B3:B4"/>
    <mergeCell ref="A3:A4"/>
    <mergeCell ref="A1:E1"/>
    <mergeCell ref="A2:E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a1232_planfinotdel</dc:creator>
  <cp:lastModifiedBy>a1232_planfinotdel</cp:lastModifiedBy>
  <cp:lastPrinted>2018-04-19T04:35:52Z</cp:lastPrinted>
  <dcterms:created xsi:type="dcterms:W3CDTF">2016-07-21T03:19:00Z</dcterms:created>
  <dcterms:modified xsi:type="dcterms:W3CDTF">2018-04-19T07:17:10Z</dcterms:modified>
</cp:coreProperties>
</file>